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haleyyatzus/Desktop/"/>
    </mc:Choice>
  </mc:AlternateContent>
  <xr:revisionPtr revIDLastSave="0" documentId="13_ncr:1_{6225C869-DCFF-3D4C-B693-B91752E9B7FD}" xr6:coauthVersionLast="45" xr6:coauthVersionMax="45" xr10:uidLastSave="{00000000-0000-0000-0000-000000000000}"/>
  <bookViews>
    <workbookView xWindow="1560" yWindow="460" windowWidth="28800" windowHeight="16740" xr2:uid="{00000000-000D-0000-FFFF-FFFF00000000}"/>
  </bookViews>
  <sheets>
    <sheet name="Coco Bar P&amp;L at $1.2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" l="1"/>
  <c r="C73" i="1"/>
  <c r="C72" i="1"/>
  <c r="C71" i="1"/>
  <c r="C70" i="1"/>
  <c r="C74" i="1" s="1"/>
  <c r="B68" i="1"/>
  <c r="C68" i="1" s="1"/>
  <c r="C67" i="1"/>
  <c r="C66" i="1"/>
  <c r="B62" i="1"/>
  <c r="C61" i="1"/>
  <c r="C60" i="1"/>
  <c r="C59" i="1"/>
  <c r="C58" i="1"/>
  <c r="C57" i="1"/>
  <c r="C62" i="1" s="1"/>
  <c r="B56" i="1"/>
  <c r="C55" i="1"/>
  <c r="C54" i="1"/>
  <c r="C56" i="1" s="1"/>
  <c r="B53" i="1"/>
  <c r="C52" i="1"/>
  <c r="C51" i="1"/>
  <c r="C50" i="1"/>
  <c r="C49" i="1"/>
  <c r="C48" i="1"/>
  <c r="C47" i="1"/>
  <c r="C46" i="1"/>
  <c r="C45" i="1"/>
  <c r="B44" i="1"/>
  <c r="C43" i="1"/>
  <c r="C42" i="1"/>
  <c r="C41" i="1"/>
  <c r="C40" i="1"/>
  <c r="C39" i="1"/>
  <c r="C44" i="1" s="1"/>
  <c r="B38" i="1"/>
  <c r="C37" i="1"/>
  <c r="C38" i="1" s="1"/>
  <c r="C36" i="1"/>
  <c r="C34" i="1"/>
  <c r="C33" i="1"/>
  <c r="C32" i="1"/>
  <c r="B31" i="1"/>
  <c r="B35" i="1" s="1"/>
  <c r="C35" i="1" s="1"/>
  <c r="B30" i="1"/>
  <c r="C29" i="1"/>
  <c r="C28" i="1"/>
  <c r="C27" i="1"/>
  <c r="C26" i="1"/>
  <c r="C25" i="1"/>
  <c r="C24" i="1"/>
  <c r="C23" i="1"/>
  <c r="C22" i="1"/>
  <c r="C21" i="1"/>
  <c r="C30" i="1" s="1"/>
  <c r="C17" i="1"/>
  <c r="B16" i="1"/>
  <c r="C16" i="1" s="1"/>
  <c r="B15" i="1"/>
  <c r="C15" i="1" s="1"/>
  <c r="B14" i="1"/>
  <c r="C14" i="1" s="1"/>
  <c r="B13" i="1"/>
  <c r="B18" i="1" s="1"/>
  <c r="D11" i="1"/>
  <c r="B11" i="1"/>
  <c r="C11" i="1" s="1"/>
  <c r="C10" i="1"/>
  <c r="C9" i="1"/>
  <c r="C8" i="1"/>
  <c r="C7" i="1"/>
  <c r="C6" i="1"/>
  <c r="B63" i="1" l="1"/>
  <c r="C53" i="1"/>
  <c r="C63" i="1"/>
  <c r="B19" i="1"/>
  <c r="D18" i="1"/>
  <c r="C31" i="1"/>
  <c r="B75" i="1"/>
  <c r="C75" i="1" s="1"/>
  <c r="C13" i="1"/>
  <c r="C18" i="1" s="1"/>
  <c r="C19" i="1" s="1"/>
  <c r="D19" i="1" l="1"/>
  <c r="B64" i="1"/>
  <c r="B76" i="1" l="1"/>
  <c r="C76" i="1" s="1"/>
  <c r="C64" i="1"/>
</calcChain>
</file>

<file path=xl/sharedStrings.xml><?xml version="1.0" encoding="utf-8"?>
<sst xmlns="http://schemas.openxmlformats.org/spreadsheetml/2006/main" count="82" uniqueCount="80">
  <si>
    <t>Coco Bar P&amp;L</t>
  </si>
  <si>
    <t>Total</t>
  </si>
  <si>
    <t>$1,200,000 Yearly Sales</t>
  </si>
  <si>
    <t>Monthly</t>
  </si>
  <si>
    <t>Yearly</t>
  </si>
  <si>
    <t>Income</t>
  </si>
  <si>
    <t>4200 Beer Sales</t>
  </si>
  <si>
    <t>4300 Wine Sales</t>
  </si>
  <si>
    <t>4500 Non-Alcoholic Beverage Sales</t>
  </si>
  <si>
    <t>4750 Retail Sales (Shirts, Glasses, Hats)</t>
  </si>
  <si>
    <t>4800 Other Revenue</t>
  </si>
  <si>
    <t>Total Income</t>
  </si>
  <si>
    <t>Cost of Goods Sold</t>
  </si>
  <si>
    <t xml:space="preserve">   5200 Beer Purchases</t>
  </si>
  <si>
    <t>25% COGS</t>
  </si>
  <si>
    <t xml:space="preserve">   5300 Wine Purchases</t>
  </si>
  <si>
    <t xml:space="preserve">   5500 Non Alc Bev Purchases</t>
  </si>
  <si>
    <t xml:space="preserve">   5750 Retail</t>
  </si>
  <si>
    <t>40% COGC</t>
  </si>
  <si>
    <t xml:space="preserve">   5800 Discounts/Comps</t>
  </si>
  <si>
    <t>1% of Sales</t>
  </si>
  <si>
    <t>Total Cost of Goods Sold</t>
  </si>
  <si>
    <t>Gross Profit</t>
  </si>
  <si>
    <t>Expenses</t>
  </si>
  <si>
    <t xml:space="preserve">   6005 Cleaning Supplies</t>
  </si>
  <si>
    <t xml:space="preserve">   6015 Restaurant and Bar Supplies</t>
  </si>
  <si>
    <t xml:space="preserve">   6045 Trash Removal</t>
  </si>
  <si>
    <t xml:space="preserve">   6050 Security</t>
  </si>
  <si>
    <t xml:space="preserve">   6060 Uniforms</t>
  </si>
  <si>
    <t xml:space="preserve">   6065 Decor</t>
  </si>
  <si>
    <t xml:space="preserve">   6075 Parking-Valet</t>
  </si>
  <si>
    <t xml:space="preserve">   6080 Permits &amp; Licenses</t>
  </si>
  <si>
    <t xml:space="preserve">   6085 Outside Service Contracts</t>
  </si>
  <si>
    <t xml:space="preserve">  Total 6090 Expenses</t>
  </si>
  <si>
    <t xml:space="preserve">   6150 Payroll Tax</t>
  </si>
  <si>
    <t xml:space="preserve">   6200 Salaries &amp; Wages</t>
  </si>
  <si>
    <t xml:space="preserve">   6210 Salaries &amp; Wages - Tips</t>
  </si>
  <si>
    <t xml:space="preserve">      6215 Tips Collected</t>
  </si>
  <si>
    <t xml:space="preserve">   Total 6210 Salaries &amp; Wages - Tips</t>
  </si>
  <si>
    <t xml:space="preserve">   6415 Media Advertising</t>
  </si>
  <si>
    <t xml:space="preserve">   6420 Other Advertising &amp; Promotion</t>
  </si>
  <si>
    <t>Total 6450 Marketing</t>
  </si>
  <si>
    <t xml:space="preserve">   7010 Bank Fees</t>
  </si>
  <si>
    <t xml:space="preserve">   7015 Cash Over/Short</t>
  </si>
  <si>
    <t xml:space="preserve">   7020 Computer Software and Repair</t>
  </si>
  <si>
    <t xml:space="preserve">   7030 Credit Card Discounts</t>
  </si>
  <si>
    <t xml:space="preserve">   7040 Toast POS Fees</t>
  </si>
  <si>
    <t xml:space="preserve">   Total 7030 Credit Card Fees</t>
  </si>
  <si>
    <t xml:space="preserve">   7045 Insurance</t>
  </si>
  <si>
    <t xml:space="preserve">   7050 Music Services &amp; Fees</t>
  </si>
  <si>
    <t xml:space="preserve">   7052 Office Supplies</t>
  </si>
  <si>
    <t xml:space="preserve">   7054 Payroll Service Fees</t>
  </si>
  <si>
    <t xml:space="preserve">   7058 Postage &amp; Mailing</t>
  </si>
  <si>
    <t xml:space="preserve">   7060 Professional Fees (Accounting)</t>
  </si>
  <si>
    <t xml:space="preserve">   7068 Legal Fees expense</t>
  </si>
  <si>
    <t xml:space="preserve">   7095 Meals &amp; Entertainment</t>
  </si>
  <si>
    <t>Total 7099 Fees</t>
  </si>
  <si>
    <t xml:space="preserve">      7211 Rent - Base</t>
  </si>
  <si>
    <t xml:space="preserve">      7212 Rent - CAM (Common Area Maintenance) Charges</t>
  </si>
  <si>
    <t xml:space="preserve">   Total 7210 Rent</t>
  </si>
  <si>
    <t xml:space="preserve">   7300 Utilities</t>
  </si>
  <si>
    <t xml:space="preserve">   7310 Gas</t>
  </si>
  <si>
    <t xml:space="preserve">   7315 Cable TV and Internet</t>
  </si>
  <si>
    <t xml:space="preserve">   7510 Repairs-Leasehold</t>
  </si>
  <si>
    <t xml:space="preserve">   7520 Repairs-Mechanical Systems</t>
  </si>
  <si>
    <t>Total 7550 Utilities and Repairs</t>
  </si>
  <si>
    <t>Total Expenses</t>
  </si>
  <si>
    <t>Net Operating Income</t>
  </si>
  <si>
    <t>Other Income</t>
  </si>
  <si>
    <t xml:space="preserve">   8010 Sales Tax Discount</t>
  </si>
  <si>
    <t xml:space="preserve">   8030 Interest Income</t>
  </si>
  <si>
    <t>Total Other Income</t>
  </si>
  <si>
    <t xml:space="preserve">   9000 Depreciation</t>
  </si>
  <si>
    <t xml:space="preserve">      9010 Depreciation-Equipment</t>
  </si>
  <si>
    <t xml:space="preserve">      9020 Depreciation-Furn Fix</t>
  </si>
  <si>
    <t xml:space="preserve">      9030 Depreciation-Leasehold Improv</t>
  </si>
  <si>
    <t xml:space="preserve">      9040 Depreciation-Signs</t>
  </si>
  <si>
    <t xml:space="preserve">   Total 9000 Depreciation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</si>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</sst>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44" fontId="2" fillId="0" borderId="0" xfId="0" applyNumberFormat="1" applyFont="1"/>
    <xf numFmtId="17" fontId="2" fillId="0" borderId="0" xfId="0" applyNumberFormat="1" applyFont="1"/>
    <xf numFmtId="0" fontId="3" fillId="0" borderId="0" xfId="0" applyFont="1"/>
    <xf numFmtId="0" fontId="2" fillId="2" borderId="1" xfId="0" applyFont="1" applyFill="1" applyBorder="1"/>
    <xf numFmtId="9" fontId="2" fillId="0" borderId="0" xfId="0" applyNumberFormat="1" applyFont="1"/>
    <xf numFmtId="10" fontId="2" fillId="0" borderId="0" xfId="0" applyNumberFormat="1" applyFont="1"/>
    <xf numFmtId="0" fontId="4" fillId="2" borderId="1" xfId="0" applyFont="1" applyFill="1" applyBorder="1"/>
    <xf numFmtId="44" fontId="4" fillId="0" borderId="0" xfId="0" applyNumberFormat="1" applyFont="1"/>
    <xf numFmtId="9" fontId="4" fillId="0" borderId="0" xfId="0" applyNumberFormat="1" applyFont="1"/>
    <xf numFmtId="0" fontId="2" fillId="2" borderId="1" xfId="0" applyFont="1" applyFill="1" applyBorder="1" applyAlignment="1">
      <alignment horizontal="left"/>
    </xf>
    <xf numFmtId="4" fontId="2" fillId="0" borderId="0" xfId="0" applyNumberFormat="1" applyFont="1"/>
    <xf numFmtId="8" fontId="4" fillId="0" borderId="0" xfId="0" applyNumberFormat="1" applyFont="1"/>
    <xf numFmtId="0" fontId="3" fillId="2" borderId="1" xfId="0" applyFont="1" applyFill="1" applyBorder="1"/>
    <xf numFmtId="44" fontId="3" fillId="2" borderId="1" xfId="0" applyNumberFormat="1" applyFont="1" applyFill="1" applyBorder="1"/>
    <xf numFmtId="8" fontId="4" fillId="2" borderId="1" xfId="0" applyNumberFormat="1" applyFont="1" applyFill="1" applyBorder="1"/>
    <xf numFmtId="44" fontId="4" fillId="2" borderId="1" xfId="0" applyNumberFormat="1" applyFont="1" applyFill="1" applyBorder="1"/>
    <xf numFmtId="0" fontId="2" fillId="0" borderId="0" xfId="0" applyFont="1"/>
    <xf numFmtId="8" fontId="2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2349501</xdr:colOff>
      <xdr:row>0</xdr:row>
      <xdr:rowOff>0</xdr:rowOff>
    </xdr:from>
    <xdr:to>
      <xdr:col>1</xdr:col>
      <xdr:colOff>533401</xdr:colOff>
      <xdr:row>1</xdr:row>
      <xdr:rowOff>133592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171B1-8857-2545-A6FE-412A76D0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1" y="0"/>
          <a:ext cx="1346200" cy="781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H1" sqref="H1"/>
    </sheetView>
  </sheetViews>
  <sheetFormatPr baseColWidth="10" defaultColWidth="12.6640625" defaultRowHeight="15" customHeight="1" x14ac:dyDescent="0.15"/>
  <cols>
    <col min="1" max="1" width="41.5" customWidth="1"/>
    <col min="2" max="2" width="10.5" customWidth="1"/>
    <col min="3" max="3" width="18" customWidth="1"/>
    <col min="4" max="4" width="8.1640625" customWidth="1"/>
    <col min="5" max="26" width="7.6640625" customWidth="1"/>
  </cols>
  <sheetData>
    <row r="1" spans="1:4" ht="51" customHeight="1" x14ac:dyDescent="0.15">
      <c r="A1" s="22"/>
      <c r="B1" s="22"/>
      <c r="C1" s="22"/>
      <c r="D1" s="22"/>
    </row>
    <row r="2" spans="1:4" ht="32" customHeight="1" x14ac:dyDescent="0.15">
      <c r="A2" s="20" t="s">
        <v>0</v>
      </c>
      <c r="B2" s="21"/>
      <c r="C2" s="21"/>
      <c r="D2" s="21"/>
    </row>
    <row r="3" spans="1:4" ht="14.25" customHeight="1" x14ac:dyDescent="0.2">
      <c r="B3" s="1" t="s">
        <v>1</v>
      </c>
      <c r="C3" s="2" t="s">
        <v>2</v>
      </c>
    </row>
    <row r="4" spans="1:4" ht="14.25" customHeight="1" x14ac:dyDescent="0.2">
      <c r="B4" s="3" t="s">
        <v>3</v>
      </c>
      <c r="C4" s="1" t="s">
        <v>4</v>
      </c>
    </row>
    <row r="5" spans="1:4" ht="14.25" customHeight="1" x14ac:dyDescent="0.2">
      <c r="A5" s="4" t="s">
        <v>5</v>
      </c>
    </row>
    <row r="6" spans="1:4" ht="14.25" customHeight="1" x14ac:dyDescent="0.2">
      <c r="A6" s="5" t="s">
        <v>6</v>
      </c>
      <c r="B6" s="2">
        <v>70000</v>
      </c>
      <c r="C6" s="2">
        <f t="shared" ref="C6:C11" si="0">B6*12</f>
        <v>840000</v>
      </c>
      <c r="D6" s="6">
        <v>0.7</v>
      </c>
    </row>
    <row r="7" spans="1:4" ht="14.25" customHeight="1" x14ac:dyDescent="0.2">
      <c r="A7" s="5" t="s">
        <v>7</v>
      </c>
      <c r="B7" s="2">
        <v>20000</v>
      </c>
      <c r="C7" s="2">
        <f t="shared" si="0"/>
        <v>240000</v>
      </c>
      <c r="D7" s="6">
        <v>0.2</v>
      </c>
    </row>
    <row r="8" spans="1:4" ht="14.25" customHeight="1" x14ac:dyDescent="0.2">
      <c r="A8" s="5" t="s">
        <v>8</v>
      </c>
      <c r="B8" s="2">
        <v>7500</v>
      </c>
      <c r="C8" s="2">
        <f t="shared" si="0"/>
        <v>90000</v>
      </c>
      <c r="D8" s="7">
        <v>7.4999999999999997E-2</v>
      </c>
    </row>
    <row r="9" spans="1:4" ht="14.25" customHeight="1" x14ac:dyDescent="0.2">
      <c r="A9" s="5" t="s">
        <v>9</v>
      </c>
      <c r="B9" s="2">
        <v>2000</v>
      </c>
      <c r="C9" s="2">
        <f t="shared" si="0"/>
        <v>24000</v>
      </c>
      <c r="D9" s="7">
        <v>0.02</v>
      </c>
    </row>
    <row r="10" spans="1:4" ht="14.25" customHeight="1" x14ac:dyDescent="0.2">
      <c r="A10" s="5" t="s">
        <v>10</v>
      </c>
      <c r="B10" s="2">
        <v>500</v>
      </c>
      <c r="C10" s="2">
        <f t="shared" si="0"/>
        <v>6000</v>
      </c>
      <c r="D10" s="7">
        <v>5.0000000000000001E-3</v>
      </c>
    </row>
    <row r="11" spans="1:4" ht="14.25" customHeight="1" x14ac:dyDescent="0.2">
      <c r="A11" s="8" t="s">
        <v>11</v>
      </c>
      <c r="B11" s="9">
        <f>SUM(B6:B10)</f>
        <v>100000</v>
      </c>
      <c r="C11" s="9">
        <f t="shared" si="0"/>
        <v>1200000</v>
      </c>
      <c r="D11" s="10">
        <f>SUM(D6:D10)</f>
        <v>0.99999999999999989</v>
      </c>
    </row>
    <row r="12" spans="1:4" ht="14.25" customHeight="1" x14ac:dyDescent="0.2">
      <c r="A12" s="5" t="s">
        <v>12</v>
      </c>
      <c r="B12" s="2"/>
      <c r="C12" s="2"/>
    </row>
    <row r="13" spans="1:4" ht="14.25" customHeight="1" x14ac:dyDescent="0.2">
      <c r="A13" s="5" t="s">
        <v>13</v>
      </c>
      <c r="B13" s="2">
        <f t="shared" ref="B13:B15" si="1">B6*0.25</f>
        <v>17500</v>
      </c>
      <c r="C13" s="2">
        <f t="shared" ref="C13:C17" si="2">B13*12</f>
        <v>210000</v>
      </c>
      <c r="D13" s="6" t="s">
        <v>14</v>
      </c>
    </row>
    <row r="14" spans="1:4" ht="14.25" customHeight="1" x14ac:dyDescent="0.2">
      <c r="A14" s="5" t="s">
        <v>15</v>
      </c>
      <c r="B14" s="2">
        <f t="shared" si="1"/>
        <v>5000</v>
      </c>
      <c r="C14" s="2">
        <f t="shared" si="2"/>
        <v>60000</v>
      </c>
      <c r="D14" s="6" t="s">
        <v>14</v>
      </c>
    </row>
    <row r="15" spans="1:4" ht="14.25" customHeight="1" x14ac:dyDescent="0.2">
      <c r="A15" s="5" t="s">
        <v>16</v>
      </c>
      <c r="B15" s="2">
        <f t="shared" si="1"/>
        <v>1875</v>
      </c>
      <c r="C15" s="2">
        <f t="shared" si="2"/>
        <v>22500</v>
      </c>
      <c r="D15" s="6" t="s">
        <v>14</v>
      </c>
    </row>
    <row r="16" spans="1:4" ht="14.25" customHeight="1" x14ac:dyDescent="0.2">
      <c r="A16" s="5" t="s">
        <v>17</v>
      </c>
      <c r="B16" s="2">
        <f>B9*0.4</f>
        <v>800</v>
      </c>
      <c r="C16" s="2">
        <f t="shared" si="2"/>
        <v>9600</v>
      </c>
      <c r="D16" s="6" t="s">
        <v>18</v>
      </c>
    </row>
    <row r="17" spans="1:4" ht="14.25" customHeight="1" x14ac:dyDescent="0.2">
      <c r="A17" s="5" t="s">
        <v>19</v>
      </c>
      <c r="B17" s="2">
        <v>650</v>
      </c>
      <c r="C17" s="2">
        <f t="shared" si="2"/>
        <v>7800</v>
      </c>
      <c r="D17" s="1" t="s">
        <v>20</v>
      </c>
    </row>
    <row r="18" spans="1:4" ht="14.25" customHeight="1" x14ac:dyDescent="0.2">
      <c r="A18" s="8" t="s">
        <v>21</v>
      </c>
      <c r="B18" s="9">
        <f t="shared" ref="B18:C18" si="3">SUM(B13:B17)</f>
        <v>25825</v>
      </c>
      <c r="C18" s="9">
        <f t="shared" si="3"/>
        <v>309900</v>
      </c>
      <c r="D18" s="10">
        <f>B18/B11</f>
        <v>0.25824999999999998</v>
      </c>
    </row>
    <row r="19" spans="1:4" ht="14.25" customHeight="1" x14ac:dyDescent="0.2">
      <c r="A19" s="8" t="s">
        <v>22</v>
      </c>
      <c r="B19" s="9">
        <f t="shared" ref="B19:C19" si="4">B11-B18</f>
        <v>74175</v>
      </c>
      <c r="C19" s="9">
        <f t="shared" si="4"/>
        <v>890100</v>
      </c>
      <c r="D19" s="10">
        <f>B19/B11</f>
        <v>0.74175000000000002</v>
      </c>
    </row>
    <row r="20" spans="1:4" ht="14.25" customHeight="1" x14ac:dyDescent="0.2">
      <c r="A20" s="5" t="s">
        <v>23</v>
      </c>
      <c r="B20" s="2"/>
      <c r="C20" s="2"/>
    </row>
    <row r="21" spans="1:4" ht="14.25" customHeight="1" x14ac:dyDescent="0.2">
      <c r="A21" s="5" t="s">
        <v>24</v>
      </c>
      <c r="B21" s="2">
        <v>350</v>
      </c>
      <c r="C21" s="2">
        <f t="shared" ref="C21:C29" si="5">B21*12</f>
        <v>4200</v>
      </c>
    </row>
    <row r="22" spans="1:4" ht="14.25" customHeight="1" x14ac:dyDescent="0.2">
      <c r="A22" s="5" t="s">
        <v>25</v>
      </c>
      <c r="B22" s="2">
        <v>1500</v>
      </c>
      <c r="C22" s="2">
        <f t="shared" si="5"/>
        <v>18000</v>
      </c>
    </row>
    <row r="23" spans="1:4" ht="14.25" customHeight="1" x14ac:dyDescent="0.2">
      <c r="A23" s="5" t="s">
        <v>26</v>
      </c>
      <c r="B23" s="2">
        <v>120</v>
      </c>
      <c r="C23" s="2">
        <f t="shared" si="5"/>
        <v>1440</v>
      </c>
    </row>
    <row r="24" spans="1:4" ht="14.25" customHeight="1" x14ac:dyDescent="0.2">
      <c r="A24" s="5" t="s">
        <v>27</v>
      </c>
      <c r="B24" s="2">
        <v>60</v>
      </c>
      <c r="C24" s="2">
        <f t="shared" si="5"/>
        <v>720</v>
      </c>
    </row>
    <row r="25" spans="1:4" ht="14.25" customHeight="1" x14ac:dyDescent="0.2">
      <c r="A25" s="5" t="s">
        <v>28</v>
      </c>
      <c r="B25" s="2">
        <v>150</v>
      </c>
      <c r="C25" s="2">
        <f t="shared" si="5"/>
        <v>1800</v>
      </c>
    </row>
    <row r="26" spans="1:4" ht="14.25" customHeight="1" x14ac:dyDescent="0.2">
      <c r="A26" s="5" t="s">
        <v>29</v>
      </c>
      <c r="B26" s="2">
        <v>500</v>
      </c>
      <c r="C26" s="2">
        <f t="shared" si="5"/>
        <v>6000</v>
      </c>
    </row>
    <row r="27" spans="1:4" ht="14.25" customHeight="1" x14ac:dyDescent="0.2">
      <c r="A27" s="5" t="s">
        <v>30</v>
      </c>
      <c r="B27" s="2">
        <v>0</v>
      </c>
      <c r="C27" s="2">
        <f t="shared" si="5"/>
        <v>0</v>
      </c>
    </row>
    <row r="28" spans="1:4" ht="14.25" customHeight="1" x14ac:dyDescent="0.2">
      <c r="A28" s="5" t="s">
        <v>31</v>
      </c>
      <c r="B28" s="2">
        <v>100</v>
      </c>
      <c r="C28" s="2">
        <f t="shared" si="5"/>
        <v>1200</v>
      </c>
    </row>
    <row r="29" spans="1:4" ht="14.25" customHeight="1" x14ac:dyDescent="0.2">
      <c r="A29" s="5" t="s">
        <v>32</v>
      </c>
      <c r="B29" s="2">
        <v>1500</v>
      </c>
      <c r="C29" s="2">
        <f t="shared" si="5"/>
        <v>18000</v>
      </c>
    </row>
    <row r="30" spans="1:4" ht="14.25" customHeight="1" x14ac:dyDescent="0.2">
      <c r="A30" s="8" t="s">
        <v>33</v>
      </c>
      <c r="B30" s="9">
        <f t="shared" ref="B30:C30" si="6">SUM(B21:B29)</f>
        <v>4280</v>
      </c>
      <c r="C30" s="9">
        <f t="shared" si="6"/>
        <v>51360</v>
      </c>
    </row>
    <row r="31" spans="1:4" ht="14.25" customHeight="1" x14ac:dyDescent="0.2">
      <c r="A31" s="5" t="s">
        <v>34</v>
      </c>
      <c r="B31" s="2">
        <f>B32*0.2</f>
        <v>3000</v>
      </c>
      <c r="C31" s="2">
        <f t="shared" ref="C31:C37" si="7">B31*12</f>
        <v>36000</v>
      </c>
    </row>
    <row r="32" spans="1:4" ht="14.25" customHeight="1" x14ac:dyDescent="0.2">
      <c r="A32" s="5" t="s">
        <v>35</v>
      </c>
      <c r="B32" s="2">
        <v>15000</v>
      </c>
      <c r="C32" s="2">
        <f t="shared" si="7"/>
        <v>180000</v>
      </c>
    </row>
    <row r="33" spans="1:3" ht="14.25" customHeight="1" x14ac:dyDescent="0.2">
      <c r="A33" s="5" t="s">
        <v>36</v>
      </c>
      <c r="B33" s="2">
        <v>10000</v>
      </c>
      <c r="C33" s="2">
        <f t="shared" si="7"/>
        <v>120000</v>
      </c>
    </row>
    <row r="34" spans="1:3" ht="14.25" customHeight="1" x14ac:dyDescent="0.2">
      <c r="A34" s="5" t="s">
        <v>37</v>
      </c>
      <c r="B34" s="2">
        <v>-10000</v>
      </c>
      <c r="C34" s="2">
        <f t="shared" si="7"/>
        <v>-120000</v>
      </c>
    </row>
    <row r="35" spans="1:3" ht="14.25" customHeight="1" x14ac:dyDescent="0.2">
      <c r="A35" s="8" t="s">
        <v>38</v>
      </c>
      <c r="B35" s="9">
        <f>SUM(B31:B34)</f>
        <v>18000</v>
      </c>
      <c r="C35" s="9">
        <f t="shared" si="7"/>
        <v>216000</v>
      </c>
    </row>
    <row r="36" spans="1:3" ht="14.25" customHeight="1" x14ac:dyDescent="0.2">
      <c r="A36" s="5" t="s">
        <v>39</v>
      </c>
      <c r="B36" s="2">
        <v>50</v>
      </c>
      <c r="C36" s="2">
        <f t="shared" si="7"/>
        <v>600</v>
      </c>
    </row>
    <row r="37" spans="1:3" ht="14.25" customHeight="1" x14ac:dyDescent="0.2">
      <c r="A37" s="5" t="s">
        <v>40</v>
      </c>
      <c r="B37" s="2">
        <v>100</v>
      </c>
      <c r="C37" s="2">
        <f t="shared" si="7"/>
        <v>1200</v>
      </c>
    </row>
    <row r="38" spans="1:3" ht="14.25" customHeight="1" x14ac:dyDescent="0.2">
      <c r="A38" s="8" t="s">
        <v>41</v>
      </c>
      <c r="B38" s="9">
        <f t="shared" ref="B38:C38" si="8">SUM(B36:B37)</f>
        <v>150</v>
      </c>
      <c r="C38" s="9">
        <f t="shared" si="8"/>
        <v>1800</v>
      </c>
    </row>
    <row r="39" spans="1:3" ht="14.25" customHeight="1" x14ac:dyDescent="0.2">
      <c r="A39" s="5" t="s">
        <v>42</v>
      </c>
      <c r="B39" s="2">
        <v>50</v>
      </c>
      <c r="C39" s="2">
        <f t="shared" ref="C39:C43" si="9">B39*12</f>
        <v>600</v>
      </c>
    </row>
    <row r="40" spans="1:3" ht="14.25" customHeight="1" x14ac:dyDescent="0.2">
      <c r="A40" s="5" t="s">
        <v>43</v>
      </c>
      <c r="B40" s="2">
        <v>0</v>
      </c>
      <c r="C40" s="2">
        <f t="shared" si="9"/>
        <v>0</v>
      </c>
    </row>
    <row r="41" spans="1:3" ht="14.25" customHeight="1" x14ac:dyDescent="0.2">
      <c r="A41" s="5" t="s">
        <v>44</v>
      </c>
      <c r="B41" s="2">
        <v>120</v>
      </c>
      <c r="C41" s="2">
        <f t="shared" si="9"/>
        <v>1440</v>
      </c>
    </row>
    <row r="42" spans="1:3" ht="14.25" customHeight="1" x14ac:dyDescent="0.2">
      <c r="A42" s="5" t="s">
        <v>45</v>
      </c>
      <c r="B42" s="2">
        <v>0</v>
      </c>
      <c r="C42" s="2">
        <f t="shared" si="9"/>
        <v>0</v>
      </c>
    </row>
    <row r="43" spans="1:3" ht="14.25" customHeight="1" x14ac:dyDescent="0.2">
      <c r="A43" s="11" t="s">
        <v>46</v>
      </c>
      <c r="B43" s="2">
        <v>3000</v>
      </c>
      <c r="C43" s="2">
        <f t="shared" si="9"/>
        <v>36000</v>
      </c>
    </row>
    <row r="44" spans="1:3" ht="14.25" customHeight="1" x14ac:dyDescent="0.2">
      <c r="A44" s="8" t="s">
        <v>47</v>
      </c>
      <c r="B44" s="9">
        <f t="shared" ref="B44:C44" si="10">SUM(B39:B43)</f>
        <v>3170</v>
      </c>
      <c r="C44" s="9">
        <f t="shared" si="10"/>
        <v>38040</v>
      </c>
    </row>
    <row r="45" spans="1:3" ht="14.25" customHeight="1" x14ac:dyDescent="0.2">
      <c r="A45" s="5" t="s">
        <v>48</v>
      </c>
      <c r="B45" s="2">
        <v>1250</v>
      </c>
      <c r="C45" s="2">
        <f t="shared" ref="C45:C52" si="11">B45*12</f>
        <v>15000</v>
      </c>
    </row>
    <row r="46" spans="1:3" ht="14.25" customHeight="1" x14ac:dyDescent="0.2">
      <c r="A46" s="5" t="s">
        <v>49</v>
      </c>
      <c r="B46" s="2">
        <v>25</v>
      </c>
      <c r="C46" s="2">
        <f t="shared" si="11"/>
        <v>300</v>
      </c>
    </row>
    <row r="47" spans="1:3" ht="14.25" customHeight="1" x14ac:dyDescent="0.2">
      <c r="A47" s="5" t="s">
        <v>50</v>
      </c>
      <c r="B47" s="2">
        <v>150</v>
      </c>
      <c r="C47" s="2">
        <f t="shared" si="11"/>
        <v>1800</v>
      </c>
    </row>
    <row r="48" spans="1:3" ht="14.25" customHeight="1" x14ac:dyDescent="0.2">
      <c r="A48" s="5" t="s">
        <v>51</v>
      </c>
      <c r="B48" s="2">
        <v>200</v>
      </c>
      <c r="C48" s="2">
        <f t="shared" si="11"/>
        <v>2400</v>
      </c>
    </row>
    <row r="49" spans="1:3" ht="14.25" customHeight="1" x14ac:dyDescent="0.2">
      <c r="A49" s="5" t="s">
        <v>52</v>
      </c>
      <c r="B49" s="2">
        <v>10</v>
      </c>
      <c r="C49" s="2">
        <f t="shared" si="11"/>
        <v>120</v>
      </c>
    </row>
    <row r="50" spans="1:3" ht="14.25" customHeight="1" x14ac:dyDescent="0.2">
      <c r="A50" s="5" t="s">
        <v>53</v>
      </c>
      <c r="B50" s="2">
        <v>750</v>
      </c>
      <c r="C50" s="2">
        <f t="shared" si="11"/>
        <v>9000</v>
      </c>
    </row>
    <row r="51" spans="1:3" ht="14.25" customHeight="1" x14ac:dyDescent="0.2">
      <c r="A51" s="5" t="s">
        <v>54</v>
      </c>
      <c r="B51" s="12">
        <v>250</v>
      </c>
      <c r="C51" s="2">
        <f t="shared" si="11"/>
        <v>3000</v>
      </c>
    </row>
    <row r="52" spans="1:3" ht="14.25" customHeight="1" x14ac:dyDescent="0.2">
      <c r="A52" s="5" t="s">
        <v>55</v>
      </c>
      <c r="B52" s="2">
        <v>100</v>
      </c>
      <c r="C52" s="2">
        <f t="shared" si="11"/>
        <v>1200</v>
      </c>
    </row>
    <row r="53" spans="1:3" ht="14.25" customHeight="1" x14ac:dyDescent="0.2">
      <c r="A53" s="8" t="s">
        <v>56</v>
      </c>
      <c r="B53" s="9">
        <f t="shared" ref="B53:C53" si="12">SUM(B45:B52)</f>
        <v>2735</v>
      </c>
      <c r="C53" s="9">
        <f t="shared" si="12"/>
        <v>32820</v>
      </c>
    </row>
    <row r="54" spans="1:3" ht="14.25" customHeight="1" x14ac:dyDescent="0.2">
      <c r="A54" s="5" t="s">
        <v>57</v>
      </c>
      <c r="B54" s="12">
        <v>9700</v>
      </c>
      <c r="C54" s="2">
        <f t="shared" ref="C54:C55" si="13">B54*12</f>
        <v>116400</v>
      </c>
    </row>
    <row r="55" spans="1:3" ht="14.25" customHeight="1" x14ac:dyDescent="0.2">
      <c r="A55" s="5" t="s">
        <v>58</v>
      </c>
      <c r="B55" s="12">
        <v>500</v>
      </c>
      <c r="C55" s="2">
        <f t="shared" si="13"/>
        <v>6000</v>
      </c>
    </row>
    <row r="56" spans="1:3" ht="14.25" customHeight="1" x14ac:dyDescent="0.2">
      <c r="A56" s="8" t="s">
        <v>59</v>
      </c>
      <c r="B56" s="13">
        <f t="shared" ref="B56:C56" si="14">SUM(B54:B55)</f>
        <v>10200</v>
      </c>
      <c r="C56" s="9">
        <f t="shared" si="14"/>
        <v>122400</v>
      </c>
    </row>
    <row r="57" spans="1:3" ht="14.25" customHeight="1" x14ac:dyDescent="0.2">
      <c r="A57" s="5" t="s">
        <v>60</v>
      </c>
      <c r="B57" s="2">
        <v>1000</v>
      </c>
      <c r="C57" s="2">
        <f t="shared" ref="C57:C61" si="15">B57*12</f>
        <v>12000</v>
      </c>
    </row>
    <row r="58" spans="1:3" ht="14.25" customHeight="1" x14ac:dyDescent="0.2">
      <c r="A58" s="5" t="s">
        <v>61</v>
      </c>
      <c r="B58" s="2">
        <v>250</v>
      </c>
      <c r="C58" s="2">
        <f t="shared" si="15"/>
        <v>3000</v>
      </c>
    </row>
    <row r="59" spans="1:3" ht="14.25" customHeight="1" x14ac:dyDescent="0.2">
      <c r="A59" s="5" t="s">
        <v>62</v>
      </c>
      <c r="B59" s="2">
        <v>250</v>
      </c>
      <c r="C59" s="2">
        <f t="shared" si="15"/>
        <v>3000</v>
      </c>
    </row>
    <row r="60" spans="1:3" ht="14.25" customHeight="1" x14ac:dyDescent="0.2">
      <c r="A60" s="5" t="s">
        <v>63</v>
      </c>
      <c r="B60" s="2">
        <v>1000</v>
      </c>
      <c r="C60" s="2">
        <f t="shared" si="15"/>
        <v>12000</v>
      </c>
    </row>
    <row r="61" spans="1:3" ht="14.25" customHeight="1" x14ac:dyDescent="0.2">
      <c r="A61" s="5" t="s">
        <v>64</v>
      </c>
      <c r="B61" s="2">
        <v>450</v>
      </c>
      <c r="C61" s="2">
        <f t="shared" si="15"/>
        <v>5400</v>
      </c>
    </row>
    <row r="62" spans="1:3" ht="14.25" customHeight="1" x14ac:dyDescent="0.2">
      <c r="A62" s="8" t="s">
        <v>65</v>
      </c>
      <c r="B62" s="9">
        <f t="shared" ref="B62:C62" si="16">SUM(B57:B61)</f>
        <v>2950</v>
      </c>
      <c r="C62" s="9">
        <f t="shared" si="16"/>
        <v>35400</v>
      </c>
    </row>
    <row r="63" spans="1:3" ht="14.25" customHeight="1" x14ac:dyDescent="0.2">
      <c r="A63" s="8" t="s">
        <v>66</v>
      </c>
      <c r="B63" s="9">
        <f t="shared" ref="B63:C63" si="17">SUM(B30+B35+B38+B44+B53+B56+B62)</f>
        <v>41485</v>
      </c>
      <c r="C63" s="9">
        <f t="shared" si="17"/>
        <v>497820</v>
      </c>
    </row>
    <row r="64" spans="1:3" ht="14.25" customHeight="1" x14ac:dyDescent="0.2">
      <c r="A64" s="14" t="s">
        <v>67</v>
      </c>
      <c r="B64" s="15">
        <f>B19-B63</f>
        <v>32690</v>
      </c>
      <c r="C64" s="15">
        <f>B64*12</f>
        <v>392280</v>
      </c>
    </row>
    <row r="65" spans="1:3" ht="14.25" customHeight="1" x14ac:dyDescent="0.2">
      <c r="A65" s="5" t="s">
        <v>68</v>
      </c>
      <c r="C65" s="2"/>
    </row>
    <row r="66" spans="1:3" ht="14.25" customHeight="1" x14ac:dyDescent="0.2">
      <c r="A66" s="5" t="s">
        <v>69</v>
      </c>
      <c r="B66" s="1">
        <v>100</v>
      </c>
      <c r="C66" s="2">
        <f t="shared" ref="C66:C68" si="18">B66*12</f>
        <v>1200</v>
      </c>
    </row>
    <row r="67" spans="1:3" ht="14.25" customHeight="1" x14ac:dyDescent="0.2">
      <c r="A67" s="5" t="s">
        <v>70</v>
      </c>
      <c r="B67" s="1">
        <v>5</v>
      </c>
      <c r="C67" s="2">
        <f t="shared" si="18"/>
        <v>60</v>
      </c>
    </row>
    <row r="68" spans="1:3" ht="14.25" customHeight="1" x14ac:dyDescent="0.2">
      <c r="A68" s="5" t="s">
        <v>71</v>
      </c>
      <c r="B68" s="16">
        <f>SUM(B66:B67)</f>
        <v>105</v>
      </c>
      <c r="C68" s="17">
        <f t="shared" si="18"/>
        <v>1260</v>
      </c>
    </row>
    <row r="69" spans="1:3" ht="14.25" customHeight="1" x14ac:dyDescent="0.2">
      <c r="A69" s="5" t="s">
        <v>72</v>
      </c>
      <c r="C69" s="2"/>
    </row>
    <row r="70" spans="1:3" ht="14.25" customHeight="1" x14ac:dyDescent="0.2">
      <c r="A70" s="5" t="s">
        <v>73</v>
      </c>
      <c r="B70" s="12">
        <v>-3000</v>
      </c>
      <c r="C70" s="2">
        <f t="shared" ref="C70:C73" si="19">B70*12</f>
        <v>-36000</v>
      </c>
    </row>
    <row r="71" spans="1:3" ht="14.25" customHeight="1" x14ac:dyDescent="0.2">
      <c r="A71" s="5" t="s">
        <v>74</v>
      </c>
      <c r="B71" s="1">
        <v>-500</v>
      </c>
      <c r="C71" s="2">
        <f t="shared" si="19"/>
        <v>-6000</v>
      </c>
    </row>
    <row r="72" spans="1:3" ht="14.25" customHeight="1" x14ac:dyDescent="0.2">
      <c r="A72" s="5" t="s">
        <v>75</v>
      </c>
      <c r="B72" s="12">
        <v>-2000</v>
      </c>
      <c r="C72" s="2">
        <f t="shared" si="19"/>
        <v>-24000</v>
      </c>
    </row>
    <row r="73" spans="1:3" ht="14.25" customHeight="1" x14ac:dyDescent="0.2">
      <c r="A73" s="5" t="s">
        <v>76</v>
      </c>
      <c r="B73" s="18">
        <v>-10</v>
      </c>
      <c r="C73" s="2">
        <f t="shared" si="19"/>
        <v>-120</v>
      </c>
    </row>
    <row r="74" spans="1:3" ht="14.25" customHeight="1" x14ac:dyDescent="0.2">
      <c r="A74" s="8" t="s">
        <v>77</v>
      </c>
      <c r="B74" s="13">
        <f t="shared" ref="B74:C74" si="20">SUM(B70:B73)</f>
        <v>-5510</v>
      </c>
      <c r="C74" s="9">
        <f t="shared" si="20"/>
        <v>-66120</v>
      </c>
    </row>
    <row r="75" spans="1:3" ht="14.25" customHeight="1" x14ac:dyDescent="0.2">
      <c r="A75" s="5" t="s">
        <v>78</v>
      </c>
      <c r="B75" s="19">
        <f>B68+B74</f>
        <v>-5405</v>
      </c>
      <c r="C75" s="2">
        <f t="shared" ref="C75:C76" si="21">B75*12</f>
        <v>-64860</v>
      </c>
    </row>
    <row r="76" spans="1:3" ht="14.25" customHeight="1" x14ac:dyDescent="0.2">
      <c r="A76" s="5" t="s">
        <v>79</v>
      </c>
      <c r="B76" s="2">
        <f>B64+B75</f>
        <v>27285</v>
      </c>
      <c r="C76" s="2">
        <f t="shared" si="21"/>
        <v>327420</v>
      </c>
    </row>
    <row r="77" spans="1:3" ht="14.25" customHeight="1" x14ac:dyDescent="0.15"/>
    <row r="78" spans="1:3" ht="14.25" customHeight="1" x14ac:dyDescent="0.15"/>
    <row r="79" spans="1:3" ht="14.25" customHeight="1" x14ac:dyDescent="0.15"/>
    <row r="80" spans="1:3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mergeCells count="2">
    <mergeCell ref="A2:D2"/>
    <mergeCell ref="A1:D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Coco Bar P&amp;L at $1.2M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Haley Yatzus</cp:lastModifiedBy>
  <dcterms:created xsi:type="dcterms:W3CDTF">2020-06-10T17:25:08Z</dcterms:created>
  <dcterms:modified xsi:type="dcterms:W3CDTF">2020-06-10T19:08:57Z</dcterms:modified>
</cp:coreProperties>
</file>